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'Hoja1'!$A$1:$P$276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<sst xmlns="http://schemas.openxmlformats.org/spreadsheetml/2006/main" count="419" uniqueCount="405">
  <si>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</si>
  <si>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</si>
  <si>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</si>
  <si>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</si>
  <si>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</si>
  <si>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</si>
  <si>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</si>
  <si>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</si>
  <si>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</si>
  <si>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</si>
  <si>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</si>
  <si>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</si>
  <si>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</si>
  <si>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</si>
  <si>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</si>
  <si>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</si>
  <si>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</si>
  <si>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</si>
  <si>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</si>
  <si>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</si>
  <si>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</si>
  <si>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</si>
  <si>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</si>
  <si>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</si>
  <si>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</si>
  <si>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</si>
  <si>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</si>
  <si>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</si>
  <si>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</si>
  <si>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</si>
  <si>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</si>
  <si>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</si>
  <si>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</si>
  <si>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</si>
  <si>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</si>
  <si>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</si>
  <si>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</si>
  <si>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</si>
  <si>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</si>
  <si>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</si>
  <si>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</si>
  <si>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</si>
  <si>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</si>
  <si>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</si>
  <si>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</si>
  <si>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</si>
  <si>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</si>
  <si>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</si>
  <si>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</si>
  <si>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</si>
  <si>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</si>
  <si>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</si>
  <si>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</si>
  <si>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</si>
  <si>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</si>
  <si>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</si>
  <si>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</si>
  <si>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</si>
  <si>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</si>
  <si>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</si>
  <si>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</si>
  <si>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</si>
  <si>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</si>
  <si>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</si>
  <si>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</si>
  <si>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</si>
  <si>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</si>
  <si>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</si>
  <si>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</si>
  <si>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</si>
  <si>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</si>
  <si>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</si>
  <si>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</si>
  <si>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</si>
  <si>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</si>
  <si>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</si>
  <si>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</si>
  <si>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</si>
  <si>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</si>
  <si>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</si>
  <si>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</si>
  <si>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</si>
  <si>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</si>
  <si>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</si>
  <si>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</si>
  <si>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</si>
  <si>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</si>
  <si>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</si>
  <si>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</si>
  <si>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</si>
  <si>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</si>
  <si>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</si>
  <si>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</si>
  <si>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</si>
  <si>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</si>
  <si>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</si>
  <si>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</si>
  <si>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</si>
  <si>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</si>
  <si>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</si>
  <si>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</si>
  <si>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</si>
  <si>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</si>
  <si>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</si>
  <si>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</si>
  <si>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</si>
  <si>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</si>
  <si>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</si>
  <si>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</si>
  <si>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</si>
  <si>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</si>
  <si>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</si>
  <si>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</si>
  <si>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</si>
  <si>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</si>
  <si>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</si>
  <si>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</si>
  <si>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</si>
  <si>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</si>
  <si>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</si>
  <si>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</si>
  <si>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</si>
  <si>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</si>
  <si>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</si>
  <si>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</si>
  <si>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</si>
  <si>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</si>
  <si>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</si>
  <si>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</si>
  <si>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</si>
  <si>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</si>
  <si>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</si>
  <si>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</si>
  <si>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</si>
  <si>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</si>
  <si>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</si>
  <si>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</si>
  <si>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</si>
  <si>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</si>
  <si>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</si>
  <si>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</si>
  <si>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</si>
  <si>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</si>
  <si>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</si>
  <si>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</si>
  <si>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</si>
  <si>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</si>
  <si>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</si>
  <si>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</si>
  <si>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</si>
  <si>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</si>
  <si>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</si>
  <si>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</si>
  <si>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</si>
  <si>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</si>
  <si>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</si>
  <si>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</si>
  <si>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</si>
  <si>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</si>
  <si>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</si>
  <si>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</si>
  <si>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</si>
  <si>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</si>
  <si>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</si>
  <si>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</si>
  <si>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</si>
  <si>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</si>
  <si>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</si>
  <si>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</si>
  <si>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</si>
  <si>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</si>
  <si>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</si>
  <si>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</si>
  <si>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</si>
  <si>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</si>
  <si>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</si>
  <si>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</si>
  <si>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</si>
  <si>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</si>
  <si>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</si>
  <si>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</si>
  <si>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</si>
  <si>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</si>
  <si>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</si>
  <si>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</si>
  <si>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</si>
  <si>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</si>
  <si>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</si>
  <si>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</si>
  <si>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</si>
  <si>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</si>
  <si>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</si>
  <si>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</si>
  <si>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</si>
  <si>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</si>
  <si>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</si>
  <si>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</si>
  <si>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</si>
  <si>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</si>
  <si>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</si>
  <si>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</si>
  <si>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</si>
  <si>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</si>
  <si>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</si>
  <si>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</si>
  <si>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</si>
  <si>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</si>
  <si>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</si>
  <si>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</si>
  <si>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</si>
  <si>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</si>
  <si>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</si>
  <si>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</si>
  <si>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</si>
  <si>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</si>
  <si>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</si>
  <si>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</si>
  <si>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</si>
  <si>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</si>
  <si>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</si>
  <si>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</si>
  <si>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</si>
  <si>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</si>
  <si>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</si>
  <si>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</si>
  <si>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</si>
  <si>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</si>
  <si>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</si>
  <si>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</si>
  <si>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</si>
  <si>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</si>
  <si>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</si>
  <si>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</si>
  <si>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</si>
  <si>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</si>
  <si>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</si>
  <si>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</si>
  <si>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</si>
  <si>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</si>
  <si>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</si>
  <si>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</si>
  <si>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</si>
  <si>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</si>
  <si>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</si>
  <si>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</si>
  <si>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</si>
  <si>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</si>
  <si>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</si>
  <si>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</si>
  <si>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</si>
  <si>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</si>
  <si>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</si>
  <si>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</si>
  <si>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</si>
  <si>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</si>
  <si>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</si>
  <si>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</si>
  <si>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</si>
  <si>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</si>
  <si>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</si>
  <si>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</si>
  <si>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</si>
  <si>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</si>
  <si>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</si>
  <si>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</si>
  <si>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</si>
  <si>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</si>
  <si>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</si>
  <si>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</si>
  <si>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</si>
  <si>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</si>
  <si>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</si>
  <si>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</si>
  <si>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</si>
  <si>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</si>
  <si>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</si>
  <si>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</si>
  <si>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</si>
  <si>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</si>
  <si>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</si>
  <si>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</si>
  <si>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</si>
  <si>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</si>
  <si>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</si>
  <si>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</si>
  <si>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</si>
  <si>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</si>
  <si>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</si>
  <si>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</si>
  <si>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</si>
  <si>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</si>
  <si>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</si>
  <si>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</si>
  <si>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</si>
  <si>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</si>
  <si>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</si>
  <si>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</si>
  <si>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</si>
  <si>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</si>
  <si>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</si>
  <si>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</si>
  <si>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</si>
  <si>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</si>
  <si>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</si>
  <si>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</si>
  <si>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</si>
  <si>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</si>
  <si>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</si>
  <si>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</si>
  <si>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</si>
  <si>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</si>
  <si>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</si>
  <si>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</si>
  <si>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</si>
  <si>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</si>
  <si>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</si>
  <si>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</si>
  <si>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</si>
  <si>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</si>
  <si>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</si>
  <si>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</si>
  <si>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</si>
  <si>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</si>
  <si>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</si>
  <si>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</si>
  <si>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</si>
  <si>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</si>
  <si>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</si>
  <si>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</si>
  <si>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</si>
  <si>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</si>
  <si>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</si>
  <si>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</si>
  <si>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</si>
  <si>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</si>
  <si>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</si>
  <si>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</si>
  <si>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</si>
  <si>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</si>
  <si>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</si>
  <si>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</si>
  <si>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</si>
  <si>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</si>
  <si>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</si>
  <si>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</si>
  <si>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</si>
  <si>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</si>
  <si>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</si>
  <si>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</si>
  <si>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</si>
  <si>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</si>
  <si>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</si>
  <si>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</si>
  <si>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</si>
  <si>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</si>
  <si>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</si>
  <si>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</si>
  <si>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</si>
  <si>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</si>
  <si>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</si>
  <si>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</si>
  <si>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</si>
  <si>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</si>
  <si>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</si>
  <si>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</si>
  <si>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</si>
  <si>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</si>
  <si>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</si>
  <si>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</si>
  <si>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</si>
  <si>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</si>
  <si>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</si>
  <si>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</si>
  <si>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</si>
  <si>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</si>
  <si>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</si>
  <si>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</si>
  <si>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</si>
  <si>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</si>
  <si>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</si>
  <si>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</si>
  <si>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</si>
  <si>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</si>
  <si>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</si>
  <si>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</si>
  <si>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</si>
  <si>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</si>
  <si>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</si>
  <si>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</si>
  <si>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</si>
  <si>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AHORRO/DESAHORRO NETO DEL EJERCICIO</t>
  </si>
  <si>
    <t>CONTRIBUCIONES DE MEJORAS, DERECHOS, PRODUCTOS Y APROVECHAMIENTOS NO COMPRENDIDOS EN LAS</t>
  </si>
  <si>
    <t>FRACC. DE LEY DE ING. CAUSAD. EN EJER. FISCALES ANT. PEND. DE LIQUID. O PAGO</t>
  </si>
  <si>
    <t>2014</t>
  </si>
  <si>
    <t>2015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</si>
  <si>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</si>
  <si>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</si>
  <si>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</si>
  <si>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Municipio Zapotlanejo</t>
  </si>
  <si>
    <t>AL 31 DE DICIEMBRE DE 2015</t>
  </si>
  <si>
    <t>L.A.P. HECTOR ALVAREZ CONTRERAS</t>
  </si>
  <si>
    <t>L.C.P. JESUS ALFONSO MARROQUIN BARAJAS</t>
  </si>
  <si>
    <t>PRESIDENTE MUNICIPAL.</t>
  </si>
  <si>
    <t>ENCARGADO DE LA HACIENDA PUBLICA MUNICIPAL.</t>
  </si>
  <si>
    <t>ASEJ2015-13-04-03-2016-1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</si>
</sst>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33" borderId="10" xfId="0" applyFont="1" applyFill="1" applyBorder="1" applyAlignment="1">
      <alignment horizontal="left"/>
    </xf>
    <xf numFmtId="0" fontId="49" fillId="33" borderId="11" xfId="0" applyFont="1" applyFill="1" applyBorder="1" applyAlignment="1">
      <alignment horizontal="left"/>
    </xf>
    <xf numFmtId="0" fontId="49" fillId="0" borderId="0" xfId="0" applyFont="1" applyAlignment="1">
      <alignment horizontal="left"/>
    </xf>
    <xf numFmtId="0" fontId="50" fillId="33" borderId="12" xfId="0" applyFont="1" applyFill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49" fillId="0" borderId="15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51" fillId="0" borderId="0" xfId="0" applyFont="1" applyAlignment="1">
      <alignment horizontal="center"/>
    </xf>
    <xf numFmtId="0" fontId="52" fillId="0" borderId="11" xfId="0" applyFont="1" applyBorder="1" applyAlignment="1">
      <alignment horizontal="center"/>
    </xf>
    <xf numFmtId="0" fontId="53" fillId="33" borderId="14" xfId="0" applyFont="1" applyFill="1" applyBorder="1" applyAlignment="1">
      <alignment horizontal="left"/>
    </xf>
    <xf numFmtId="0" fontId="53" fillId="0" borderId="16" xfId="0" applyFont="1" applyBorder="1" applyAlignment="1">
      <alignment horizontal="center"/>
    </xf>
    <xf numFmtId="0" fontId="53" fillId="0" borderId="15" xfId="0" applyFont="1" applyBorder="1" applyAlignment="1">
      <alignment horizontal="left"/>
    </xf>
    <xf numFmtId="0" fontId="53" fillId="0" borderId="13" xfId="0" applyFont="1" applyBorder="1" applyAlignment="1">
      <alignment horizontal="center"/>
    </xf>
    <xf numFmtId="0" fontId="53" fillId="0" borderId="0" xfId="0" applyFont="1" applyBorder="1" applyAlignment="1">
      <alignment horizontal="left"/>
    </xf>
    <xf numFmtId="0" fontId="51" fillId="0" borderId="13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165" fontId="49" fillId="33" borderId="11" xfId="0" applyNumberFormat="1" applyFont="1" applyFill="1" applyBorder="1" applyAlignment="1">
      <alignment horizontal="right" vertical="center"/>
    </xf>
    <xf numFmtId="165" fontId="49" fillId="33" borderId="17" xfId="0" applyNumberFormat="1" applyFont="1" applyFill="1" applyBorder="1" applyAlignment="1">
      <alignment horizontal="right" vertical="center"/>
    </xf>
    <xf numFmtId="165" fontId="49" fillId="0" borderId="0" xfId="0" applyNumberFormat="1" applyFont="1" applyAlignment="1">
      <alignment horizontal="right" vertical="center"/>
    </xf>
    <xf numFmtId="165" fontId="49" fillId="0" borderId="18" xfId="0" applyNumberFormat="1" applyFont="1" applyBorder="1" applyAlignment="1">
      <alignment horizontal="right" vertical="center"/>
    </xf>
    <xf numFmtId="165" fontId="49" fillId="0" borderId="19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49" fillId="0" borderId="22" xfId="0" applyNumberFormat="1" applyFont="1" applyBorder="1" applyAlignment="1">
      <alignment horizontal="right" vertical="center"/>
    </xf>
    <xf numFmtId="165" fontId="49" fillId="0" borderId="17" xfId="0" applyNumberFormat="1" applyFont="1" applyBorder="1" applyAlignment="1">
      <alignment horizontal="right" vertical="center"/>
    </xf>
    <xf numFmtId="165" fontId="49" fillId="0" borderId="11" xfId="0" applyNumberFormat="1" applyFont="1" applyBorder="1" applyAlignment="1">
      <alignment horizontal="right" vertical="center"/>
    </xf>
    <xf numFmtId="165" fontId="51" fillId="0" borderId="0" xfId="0" applyNumberFormat="1" applyFont="1" applyAlignment="1">
      <alignment horizontal="center" vertical="center"/>
    </xf>
    <xf numFmtId="0" fontId="50" fillId="0" borderId="14" xfId="0" applyFont="1" applyBorder="1" applyAlignment="1">
      <alignment horizontal="center"/>
    </xf>
    <xf numFmtId="165" fontId="50" fillId="0" borderId="23" xfId="0" applyNumberFormat="1" applyFont="1" applyBorder="1" applyAlignment="1">
      <alignment horizontal="right" vertical="center"/>
    </xf>
    <xf numFmtId="165" fontId="50" fillId="0" borderId="24" xfId="0" applyNumberFormat="1" applyFont="1" applyBorder="1" applyAlignment="1">
      <alignment horizontal="right" vertical="center"/>
    </xf>
    <xf numFmtId="165" fontId="50" fillId="0" borderId="20" xfId="0" applyNumberFormat="1" applyFont="1" applyBorder="1" applyAlignment="1">
      <alignment horizontal="right" vertical="center"/>
    </xf>
    <xf numFmtId="165" fontId="50" fillId="0" borderId="21" xfId="0" applyNumberFormat="1" applyFont="1" applyBorder="1" applyAlignment="1">
      <alignment horizontal="right" vertical="center"/>
    </xf>
    <xf numFmtId="165" fontId="52" fillId="0" borderId="11" xfId="0" applyNumberFormat="1" applyFont="1" applyBorder="1" applyAlignment="1">
      <alignment horizontal="center" vertical="center"/>
    </xf>
    <xf numFmtId="165" fontId="50" fillId="33" borderId="23" xfId="0" applyNumberFormat="1" applyFont="1" applyFill="1" applyBorder="1" applyAlignment="1" quotePrefix="1">
      <alignment horizontal="center" vertical="center"/>
    </xf>
    <xf numFmtId="165" fontId="50" fillId="33" borderId="24" xfId="0" applyNumberFormat="1" applyFont="1" applyFill="1" applyBorder="1" applyAlignment="1" quotePrefix="1">
      <alignment horizontal="center" vertical="center"/>
    </xf>
    <xf numFmtId="0" fontId="52" fillId="0" borderId="0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0" fontId="54" fillId="33" borderId="16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54" fillId="33" borderId="19" xfId="0" applyFont="1" applyFill="1" applyBorder="1" applyAlignment="1">
      <alignment horizontal="center"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55" fillId="33" borderId="13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5" fillId="33" borderId="21" xfId="0" applyFont="1" applyFill="1" applyBorder="1" applyAlignment="1">
      <alignment horizontal="center"/>
    </xf>
    <xf numFmtId="0" fontId="56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268</xdr:row>
      <xdr:rowOff>0</xdr:rowOff>
    </xdr:from>
    <xdr:to>
      <xdr:col>3</xdr:col>
      <xdr:colOff>419100</xdr:colOff>
      <xdr:row>275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3195875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5"/>
  <sheetViews>
    <sheetView tabSelected="1" zoomScale="90" zoomScaleNormal="90" zoomScalePageLayoutView="0" workbookViewId="0" topLeftCell="A242">
      <selection activeCell="F272" sqref="F272:N275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6.00390625" style="24" customWidth="1"/>
    <col min="16" max="16" width="16.140625" style="24" customWidth="1"/>
    <col min="17" max="16384" width="11.421875" style="1" customWidth="1"/>
  </cols>
  <sheetData>
    <row r="1" spans="1:16" ht="16.5" customHeight="1">
      <c r="A1" s="43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16" ht="16.5" customHeight="1">
      <c r="A2" s="46" t="s">
        <v>398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1:16" ht="16.5" customHeight="1">
      <c r="A3" s="49" t="s">
        <v>399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1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394</v>
      </c>
      <c r="P6" s="40" t="s">
        <v>393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65501315.739999995</v>
      </c>
      <c r="P9" s="34">
        <f>P10+P20+P27+P30+P37+P43+P54+P60</f>
        <v>58237470.769999996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24774376.509999998</v>
      </c>
      <c r="P10" s="34">
        <f>SUM(P11:P18)</f>
        <v>20848541.919999998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158400.5</v>
      </c>
      <c r="P11" s="28">
        <v>324013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24062291.08</v>
      </c>
      <c r="P12" s="28">
        <v>20031722.99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553684.93</v>
      </c>
      <c r="P17" s="28">
        <v>492805.93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20000</v>
      </c>
      <c r="P27" s="34">
        <f>P28</f>
        <v>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20000</v>
      </c>
      <c r="P28" s="28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29846057.68</v>
      </c>
      <c r="P30" s="34">
        <f>SUM(P31:P35)</f>
        <v>27790497.93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853863</v>
      </c>
      <c r="P31" s="28">
        <v>890079.5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27909310.01</v>
      </c>
      <c r="P33" s="28">
        <v>25138623.8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731004.77</v>
      </c>
      <c r="P34" s="28">
        <v>1107763.55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351879.9</v>
      </c>
      <c r="P35" s="28">
        <v>654031.08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4174392.33</v>
      </c>
      <c r="P37" s="34">
        <f>SUM(P38:P41)</f>
        <v>4225493.23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279543.63</v>
      </c>
      <c r="P38" s="28">
        <v>268044.45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257550.41</v>
      </c>
      <c r="P40" s="28">
        <v>264077.08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3637298.29</v>
      </c>
      <c r="P41" s="28">
        <v>3693371.7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6686489.22</v>
      </c>
      <c r="P43" s="34">
        <f>SUM(P44:P52)</f>
        <v>5372937.69</v>
      </c>
    </row>
    <row r="44" spans="1:16" ht="12.75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881979.76</v>
      </c>
      <c r="P45" s="28">
        <v>1195270.19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0</v>
      </c>
      <c r="P46" s="28">
        <v>0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0</v>
      </c>
      <c r="P47" s="28">
        <v>0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5804509.46</v>
      </c>
      <c r="P48" s="28">
        <v>4143900.87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0</v>
      </c>
      <c r="P49" s="28">
        <v>0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33766.63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0</v>
      </c>
      <c r="P52" s="28">
        <v>0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391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392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O66+O71</f>
        <v>155289195.46</v>
      </c>
      <c r="P65" s="34">
        <f>P66+P71</f>
        <v>173788846.09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SUM(O67:O69)</f>
        <v>151113789.68</v>
      </c>
      <c r="P66" s="34">
        <f>SUM(P67:P69)</f>
        <v>170847396.87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87324791.66</v>
      </c>
      <c r="P67" s="28">
        <v>78618024.8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51923916.69</v>
      </c>
      <c r="P68" s="28">
        <v>51311122.11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11865081.33</v>
      </c>
      <c r="P69" s="28">
        <v>40918249.96</v>
      </c>
    </row>
    <row r="70" spans="1:16" ht="12.75">
      <c r="A70" s="20"/>
      <c r="B70" s="2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/>
      <c r="P70" s="28"/>
    </row>
    <row r="71" spans="1:16" ht="12.75">
      <c r="A71" s="18" t="s">
        <v>106</v>
      </c>
      <c r="B71" s="19" t="s">
        <v>107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4">
        <f>SUM(O72:O76)</f>
        <v>4175405.78</v>
      </c>
      <c r="P71" s="34">
        <f>SUM(P72:P76)</f>
        <v>2941449.22</v>
      </c>
    </row>
    <row r="72" spans="1:16" ht="12.75">
      <c r="A72" s="20" t="s">
        <v>108</v>
      </c>
      <c r="B72" s="21" t="s">
        <v>109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7">
        <v>0</v>
      </c>
      <c r="P72" s="28">
        <v>0</v>
      </c>
    </row>
    <row r="73" spans="1:16" ht="12.75">
      <c r="A73" s="20" t="s">
        <v>110</v>
      </c>
      <c r="B73" s="21" t="s">
        <v>111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112</v>
      </c>
      <c r="B74" s="21" t="s">
        <v>113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114</v>
      </c>
      <c r="B75" s="21" t="s">
        <v>115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4175405.78</v>
      </c>
      <c r="P75" s="28">
        <v>2941449.22</v>
      </c>
    </row>
    <row r="76" spans="1:16" ht="12.75">
      <c r="A76" s="20" t="s">
        <v>116</v>
      </c>
      <c r="B76" s="21" t="s">
        <v>117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0</v>
      </c>
      <c r="P76" s="28">
        <v>0</v>
      </c>
    </row>
    <row r="77" spans="1:16" ht="12.75">
      <c r="A77" s="20"/>
      <c r="B77" s="2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/>
      <c r="P77" s="28"/>
    </row>
    <row r="78" spans="1:16" ht="12.75">
      <c r="A78" s="18" t="s">
        <v>118</v>
      </c>
      <c r="B78" s="19" t="s">
        <v>119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34">
        <f>O79+O83+O90+O92+O95</f>
        <v>1946145.04</v>
      </c>
      <c r="P78" s="34">
        <f>P79+P83+P90+P92+P95</f>
        <v>2676079.59</v>
      </c>
    </row>
    <row r="79" spans="1:16" ht="12.75">
      <c r="A79" s="18" t="s">
        <v>120</v>
      </c>
      <c r="B79" s="19" t="s">
        <v>121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34">
        <f>SUM(O80:O81)</f>
        <v>1946145.04</v>
      </c>
      <c r="P79" s="34">
        <f>SUM(P80:P81)</f>
        <v>5665.21</v>
      </c>
    </row>
    <row r="80" spans="1:16" ht="12.75">
      <c r="A80" s="20" t="s">
        <v>122</v>
      </c>
      <c r="B80" s="21" t="s">
        <v>123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27">
        <v>0</v>
      </c>
      <c r="P80" s="28">
        <v>0</v>
      </c>
    </row>
    <row r="81" spans="1:16" ht="12.75">
      <c r="A81" s="20" t="s">
        <v>124</v>
      </c>
      <c r="B81" s="21" t="s">
        <v>125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7">
        <v>1946145.04</v>
      </c>
      <c r="P81" s="28">
        <v>5665.21</v>
      </c>
    </row>
    <row r="82" spans="1:16" ht="12.75">
      <c r="A82" s="20"/>
      <c r="B82" s="21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/>
      <c r="P82" s="28"/>
    </row>
    <row r="83" spans="1:16" ht="12.75">
      <c r="A83" s="18" t="s">
        <v>126</v>
      </c>
      <c r="B83" s="19" t="s">
        <v>127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34">
        <f>SUM(O84:O88)</f>
        <v>0</v>
      </c>
      <c r="P83" s="34">
        <f>SUM(P84:P88)</f>
        <v>0</v>
      </c>
    </row>
    <row r="84" spans="1:16" ht="12.75">
      <c r="A84" s="20" t="s">
        <v>128</v>
      </c>
      <c r="B84" s="21" t="s">
        <v>129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7">
        <v>0</v>
      </c>
      <c r="P84" s="28">
        <v>0</v>
      </c>
    </row>
    <row r="85" spans="1:16" ht="12.75">
      <c r="A85" s="20" t="s">
        <v>130</v>
      </c>
      <c r="B85" s="21" t="s">
        <v>131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7">
        <v>0</v>
      </c>
      <c r="P85" s="28">
        <v>0</v>
      </c>
    </row>
    <row r="86" spans="1:16" ht="12.75">
      <c r="A86" s="20" t="s">
        <v>132</v>
      </c>
      <c r="B86" s="21" t="s">
        <v>133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134</v>
      </c>
      <c r="B87" s="21" t="s">
        <v>135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136</v>
      </c>
      <c r="B88" s="21" t="s">
        <v>137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/>
      <c r="B89" s="2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/>
      <c r="P89" s="28"/>
    </row>
    <row r="90" spans="1:16" ht="12.75">
      <c r="A90" s="18" t="s">
        <v>138</v>
      </c>
      <c r="B90" s="19" t="s">
        <v>139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34">
        <v>0</v>
      </c>
      <c r="P90" s="35">
        <v>0</v>
      </c>
    </row>
    <row r="91" spans="1:16" ht="12.75">
      <c r="A91" s="18"/>
      <c r="B91" s="1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36"/>
      <c r="P91" s="37"/>
    </row>
    <row r="92" spans="1:16" ht="12.75">
      <c r="A92" s="18" t="s">
        <v>140</v>
      </c>
      <c r="B92" s="19" t="s">
        <v>141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4">
        <f>O93</f>
        <v>0</v>
      </c>
      <c r="P92" s="34">
        <f>P93</f>
        <v>0</v>
      </c>
    </row>
    <row r="93" spans="1:16" ht="12.75">
      <c r="A93" s="20" t="s">
        <v>142</v>
      </c>
      <c r="B93" s="21" t="s">
        <v>141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27">
        <v>0</v>
      </c>
      <c r="P93" s="28">
        <v>0</v>
      </c>
    </row>
    <row r="94" spans="1:16" ht="12.75">
      <c r="A94" s="20"/>
      <c r="B94" s="2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7"/>
      <c r="P94" s="28"/>
    </row>
    <row r="95" spans="1:16" ht="12.75">
      <c r="A95" s="18" t="s">
        <v>143</v>
      </c>
      <c r="B95" s="19" t="s">
        <v>157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34">
        <f>SUM(O96:O102)</f>
        <v>0</v>
      </c>
      <c r="P95" s="34">
        <f>SUM(P96:P102)</f>
        <v>2670414.38</v>
      </c>
    </row>
    <row r="96" spans="1:16" ht="12.75">
      <c r="A96" s="20" t="s">
        <v>144</v>
      </c>
      <c r="B96" s="21" t="s">
        <v>145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7">
        <v>0</v>
      </c>
      <c r="P96" s="28">
        <v>0</v>
      </c>
    </row>
    <row r="97" spans="1:16" ht="12.75">
      <c r="A97" s="20" t="s">
        <v>146</v>
      </c>
      <c r="B97" s="21" t="s">
        <v>147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7">
        <v>0</v>
      </c>
      <c r="P97" s="28">
        <v>0</v>
      </c>
    </row>
    <row r="98" spans="1:16" ht="12.75">
      <c r="A98" s="20" t="s">
        <v>148</v>
      </c>
      <c r="B98" s="21" t="s">
        <v>149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150</v>
      </c>
      <c r="B99" s="21" t="s">
        <v>151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152</v>
      </c>
      <c r="B100" s="21" t="s">
        <v>153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154</v>
      </c>
      <c r="B101" s="21" t="s">
        <v>155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156</v>
      </c>
      <c r="B102" s="21" t="s">
        <v>157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2670414.38</v>
      </c>
    </row>
    <row r="103" spans="1:16" ht="12.75">
      <c r="A103" s="20"/>
      <c r="B103" s="21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/>
      <c r="P103" s="28"/>
    </row>
    <row r="104" spans="1:16" ht="12.75">
      <c r="A104" s="33"/>
      <c r="B104" s="9" t="s">
        <v>381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34">
        <f>O9+O65+O78</f>
        <v>222736656.23999998</v>
      </c>
      <c r="P104" s="34">
        <f>P9+P65+P78</f>
        <v>234702396.45000002</v>
      </c>
    </row>
    <row r="105" spans="1:16" ht="12.75">
      <c r="A105" s="20"/>
      <c r="B105" s="2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7"/>
      <c r="P105" s="28"/>
    </row>
    <row r="106" spans="1:16" ht="12.75">
      <c r="A106" s="18"/>
      <c r="B106" s="19" t="s">
        <v>0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7"/>
      <c r="P106" s="28"/>
    </row>
    <row r="107" spans="1:16" ht="12.75">
      <c r="A107" s="18" t="s">
        <v>158</v>
      </c>
      <c r="B107" s="19" t="s">
        <v>159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34">
        <f>O108+O116+O127</f>
        <v>139358214.15</v>
      </c>
      <c r="P107" s="34">
        <f>P108+P116+P127</f>
        <v>145922158.88</v>
      </c>
    </row>
    <row r="108" spans="1:16" ht="12.75">
      <c r="A108" s="18" t="s">
        <v>160</v>
      </c>
      <c r="B108" s="19" t="s">
        <v>161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34">
        <f>SUM(O109:O114)</f>
        <v>77571008.47</v>
      </c>
      <c r="P108" s="34">
        <f>SUM(P109:P114)</f>
        <v>76921311.82999998</v>
      </c>
    </row>
    <row r="109" spans="1:16" ht="12.75">
      <c r="A109" s="20" t="s">
        <v>162</v>
      </c>
      <c r="B109" s="21" t="s">
        <v>163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27">
        <v>53607172.03</v>
      </c>
      <c r="P109" s="28">
        <v>61064309.32</v>
      </c>
    </row>
    <row r="110" spans="1:16" ht="12.75">
      <c r="A110" s="20" t="s">
        <v>164</v>
      </c>
      <c r="B110" s="21" t="s">
        <v>165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7">
        <v>11825303.66</v>
      </c>
      <c r="P110" s="28">
        <v>12568625.31</v>
      </c>
    </row>
    <row r="111" spans="1:16" ht="12.75">
      <c r="A111" s="20" t="s">
        <v>166</v>
      </c>
      <c r="B111" s="21" t="s">
        <v>167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9465540.5</v>
      </c>
      <c r="P111" s="28">
        <v>761867.99</v>
      </c>
    </row>
    <row r="112" spans="1:16" ht="12.75">
      <c r="A112" s="20" t="s">
        <v>168</v>
      </c>
      <c r="B112" s="21" t="s">
        <v>169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0</v>
      </c>
      <c r="P112" s="28">
        <v>0</v>
      </c>
    </row>
    <row r="113" spans="1:16" ht="12.75">
      <c r="A113" s="20" t="s">
        <v>170</v>
      </c>
      <c r="B113" s="21" t="s">
        <v>171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2672992.28</v>
      </c>
      <c r="P113" s="28">
        <v>2526509.21</v>
      </c>
    </row>
    <row r="114" spans="1:16" ht="12.75">
      <c r="A114" s="20" t="s">
        <v>172</v>
      </c>
      <c r="B114" s="21" t="s">
        <v>173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0</v>
      </c>
      <c r="P114" s="28">
        <v>0</v>
      </c>
    </row>
    <row r="115" spans="1:16" ht="12.75">
      <c r="A115" s="20"/>
      <c r="B115" s="21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/>
      <c r="P115" s="28"/>
    </row>
    <row r="116" spans="1:16" ht="12.75">
      <c r="A116" s="18" t="s">
        <v>174</v>
      </c>
      <c r="B116" s="19" t="s">
        <v>175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34">
        <f>SUM(O117:O125)</f>
        <v>23792683.930000003</v>
      </c>
      <c r="P116" s="34">
        <f>SUM(P117:P125)</f>
        <v>28738778.18</v>
      </c>
    </row>
    <row r="117" spans="1:16" ht="12.75">
      <c r="A117" s="20" t="s">
        <v>176</v>
      </c>
      <c r="B117" s="21" t="s">
        <v>177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7">
        <v>1078381.25</v>
      </c>
      <c r="P117" s="28">
        <v>1066286.71</v>
      </c>
    </row>
    <row r="118" spans="1:16" ht="12.75">
      <c r="A118" s="20" t="s">
        <v>178</v>
      </c>
      <c r="B118" s="21" t="s">
        <v>179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7">
        <v>2697921.52</v>
      </c>
      <c r="P118" s="28">
        <v>3113361.28</v>
      </c>
    </row>
    <row r="119" spans="1:16" ht="12.75">
      <c r="A119" s="20" t="s">
        <v>180</v>
      </c>
      <c r="B119" s="21" t="s">
        <v>181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550.01</v>
      </c>
      <c r="P119" s="28">
        <v>0</v>
      </c>
    </row>
    <row r="120" spans="1:16" ht="12.75">
      <c r="A120" s="20" t="s">
        <v>182</v>
      </c>
      <c r="B120" s="21" t="s">
        <v>183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4212217.47</v>
      </c>
      <c r="P120" s="28">
        <v>5079205.06</v>
      </c>
    </row>
    <row r="121" spans="1:16" ht="12.75">
      <c r="A121" s="20" t="s">
        <v>184</v>
      </c>
      <c r="B121" s="21" t="s">
        <v>185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2122302</v>
      </c>
      <c r="P121" s="28">
        <v>2799847.39</v>
      </c>
    </row>
    <row r="122" spans="1:16" ht="12.75">
      <c r="A122" s="20" t="s">
        <v>186</v>
      </c>
      <c r="B122" s="21" t="s">
        <v>187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10318259.56</v>
      </c>
      <c r="P122" s="28">
        <v>11854871.16</v>
      </c>
    </row>
    <row r="123" spans="1:16" ht="12.75">
      <c r="A123" s="20" t="s">
        <v>188</v>
      </c>
      <c r="B123" s="21" t="s">
        <v>189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727248.18</v>
      </c>
      <c r="P123" s="28">
        <v>618775.4</v>
      </c>
    </row>
    <row r="124" spans="1:16" ht="12.75">
      <c r="A124" s="20" t="s">
        <v>190</v>
      </c>
      <c r="B124" s="21" t="s">
        <v>191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0</v>
      </c>
      <c r="P124" s="28">
        <v>11098.3</v>
      </c>
    </row>
    <row r="125" spans="1:16" ht="12.75">
      <c r="A125" s="20" t="s">
        <v>192</v>
      </c>
      <c r="B125" s="21" t="s">
        <v>193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2635803.94</v>
      </c>
      <c r="P125" s="28">
        <v>4195332.88</v>
      </c>
    </row>
    <row r="126" spans="1:16" ht="12.75">
      <c r="A126" s="20"/>
      <c r="B126" s="21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/>
      <c r="P126" s="28"/>
    </row>
    <row r="127" spans="1:16" ht="12.75">
      <c r="A127" s="18" t="s">
        <v>194</v>
      </c>
      <c r="B127" s="19" t="s">
        <v>195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34">
        <f>SUM(O128:O136)</f>
        <v>37994521.74999999</v>
      </c>
      <c r="P127" s="34">
        <f>SUM(P128:P136)</f>
        <v>40262068.87</v>
      </c>
    </row>
    <row r="128" spans="1:16" ht="12.75">
      <c r="A128" s="20" t="s">
        <v>196</v>
      </c>
      <c r="B128" s="21" t="s">
        <v>197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7">
        <v>21051780.31</v>
      </c>
      <c r="P128" s="28">
        <v>22371623.04</v>
      </c>
    </row>
    <row r="129" spans="1:16" ht="12.75">
      <c r="A129" s="20" t="s">
        <v>198</v>
      </c>
      <c r="B129" s="21" t="s">
        <v>199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7">
        <v>2080101.47</v>
      </c>
      <c r="P129" s="28">
        <v>1738152.23</v>
      </c>
    </row>
    <row r="130" spans="1:16" ht="12.75">
      <c r="A130" s="20" t="s">
        <v>200</v>
      </c>
      <c r="B130" s="21" t="s">
        <v>201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2492434.98</v>
      </c>
      <c r="P130" s="28">
        <v>2740802.31</v>
      </c>
    </row>
    <row r="131" spans="1:16" ht="12.75">
      <c r="A131" s="20" t="s">
        <v>202</v>
      </c>
      <c r="B131" s="21" t="s">
        <v>203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1177399.38</v>
      </c>
      <c r="P131" s="28">
        <v>1308431.87</v>
      </c>
    </row>
    <row r="132" spans="1:16" ht="12.75">
      <c r="A132" s="20" t="s">
        <v>204</v>
      </c>
      <c r="B132" s="21" t="s">
        <v>205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6965464.6</v>
      </c>
      <c r="P132" s="28">
        <v>7695894.55</v>
      </c>
    </row>
    <row r="133" spans="1:16" ht="12.75">
      <c r="A133" s="20" t="s">
        <v>206</v>
      </c>
      <c r="B133" s="21" t="s">
        <v>207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97047.9</v>
      </c>
      <c r="P133" s="28">
        <v>120885.69</v>
      </c>
    </row>
    <row r="134" spans="1:16" ht="12.75">
      <c r="A134" s="20" t="s">
        <v>208</v>
      </c>
      <c r="B134" s="21" t="s">
        <v>209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302646.15</v>
      </c>
      <c r="P134" s="28">
        <v>554435.51</v>
      </c>
    </row>
    <row r="135" spans="1:16" ht="12.75">
      <c r="A135" s="20" t="s">
        <v>210</v>
      </c>
      <c r="B135" s="21" t="s">
        <v>211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2465532.83</v>
      </c>
      <c r="P135" s="28">
        <v>2899762.75</v>
      </c>
    </row>
    <row r="136" spans="1:16" ht="12.75">
      <c r="A136" s="20" t="s">
        <v>212</v>
      </c>
      <c r="B136" s="21" t="s">
        <v>213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1362114.13</v>
      </c>
      <c r="P136" s="28">
        <v>832080.92</v>
      </c>
    </row>
    <row r="137" spans="1:16" ht="12.75">
      <c r="A137" s="20"/>
      <c r="B137" s="21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/>
      <c r="P137" s="28"/>
    </row>
    <row r="138" spans="1:16" ht="12.75">
      <c r="A138" s="18" t="s">
        <v>214</v>
      </c>
      <c r="B138" s="19" t="s">
        <v>215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34">
        <f>O139+O143+O147+O151+O157+O162+O166+O169+O176</f>
        <v>10946541.18</v>
      </c>
      <c r="P138" s="34">
        <f>P139+P143+P147+P151+P157+P162+P166+P169+P176</f>
        <v>9390775.55</v>
      </c>
    </row>
    <row r="139" spans="1:16" ht="12.75">
      <c r="A139" s="18" t="s">
        <v>216</v>
      </c>
      <c r="B139" s="19" t="s">
        <v>109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34">
        <f>SUM(O140:O141)</f>
        <v>0</v>
      </c>
      <c r="P139" s="34">
        <f>SUM(P140:P141)</f>
        <v>0</v>
      </c>
    </row>
    <row r="140" spans="1:16" ht="12.75">
      <c r="A140" s="20" t="s">
        <v>217</v>
      </c>
      <c r="B140" s="21" t="s">
        <v>218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27">
        <v>0</v>
      </c>
      <c r="P140" s="28">
        <v>0</v>
      </c>
    </row>
    <row r="141" spans="1:16" ht="12.75">
      <c r="A141" s="20" t="s">
        <v>219</v>
      </c>
      <c r="B141" s="21" t="s">
        <v>220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7">
        <v>0</v>
      </c>
      <c r="P141" s="28">
        <v>0</v>
      </c>
    </row>
    <row r="142" spans="1:16" ht="12.75">
      <c r="A142" s="20"/>
      <c r="B142" s="21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/>
      <c r="P142" s="28"/>
    </row>
    <row r="143" spans="1:16" ht="12.75">
      <c r="A143" s="18" t="s">
        <v>221</v>
      </c>
      <c r="B143" s="19" t="s">
        <v>222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34">
        <f>SUM(O144:O145)</f>
        <v>0</v>
      </c>
      <c r="P143" s="34">
        <f>SUM(P144:P145)</f>
        <v>0</v>
      </c>
    </row>
    <row r="144" spans="1:16" ht="12.75">
      <c r="A144" s="20" t="s">
        <v>223</v>
      </c>
      <c r="B144" s="21" t="s">
        <v>224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7">
        <v>0</v>
      </c>
      <c r="P144" s="28">
        <v>0</v>
      </c>
    </row>
    <row r="145" spans="1:16" ht="12.75">
      <c r="A145" s="20" t="s">
        <v>225</v>
      </c>
      <c r="B145" s="21" t="s">
        <v>226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7">
        <v>0</v>
      </c>
      <c r="P145" s="28">
        <v>0</v>
      </c>
    </row>
    <row r="146" spans="1:16" ht="12.75">
      <c r="A146" s="20"/>
      <c r="B146" s="21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/>
      <c r="P146" s="28"/>
    </row>
    <row r="147" spans="1:16" ht="12.75">
      <c r="A147" s="18" t="s">
        <v>227</v>
      </c>
      <c r="B147" s="19" t="s">
        <v>113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34">
        <f>SUM(O148:O149)</f>
        <v>0</v>
      </c>
      <c r="P147" s="34">
        <f>SUM(P148:P149)</f>
        <v>0</v>
      </c>
    </row>
    <row r="148" spans="1:16" ht="12.75">
      <c r="A148" s="20" t="s">
        <v>228</v>
      </c>
      <c r="B148" s="21" t="s">
        <v>229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7">
        <v>0</v>
      </c>
      <c r="P148" s="28">
        <v>0</v>
      </c>
    </row>
    <row r="149" spans="1:16" ht="12.75">
      <c r="A149" s="20" t="s">
        <v>230</v>
      </c>
      <c r="B149" s="21" t="s">
        <v>231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7">
        <v>0</v>
      </c>
      <c r="P149" s="28">
        <v>0</v>
      </c>
    </row>
    <row r="150" spans="1:16" ht="12.75">
      <c r="A150" s="20"/>
      <c r="B150" s="21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/>
      <c r="P150" s="28"/>
    </row>
    <row r="151" spans="1:16" ht="12.75">
      <c r="A151" s="18" t="s">
        <v>232</v>
      </c>
      <c r="B151" s="19" t="s">
        <v>115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34">
        <f>SUM(O152:O155)</f>
        <v>6381143.88</v>
      </c>
      <c r="P151" s="34">
        <f>SUM(P152:P155)</f>
        <v>5735510.35</v>
      </c>
    </row>
    <row r="152" spans="1:16" ht="12.75">
      <c r="A152" s="20" t="s">
        <v>233</v>
      </c>
      <c r="B152" s="21" t="s">
        <v>234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7">
        <v>1227751.8</v>
      </c>
      <c r="P152" s="28">
        <v>1365304.76</v>
      </c>
    </row>
    <row r="153" spans="1:16" ht="12.75">
      <c r="A153" s="20" t="s">
        <v>235</v>
      </c>
      <c r="B153" s="21" t="s">
        <v>236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7">
        <v>0</v>
      </c>
      <c r="P153" s="28">
        <v>0</v>
      </c>
    </row>
    <row r="154" spans="1:16" ht="12.75">
      <c r="A154" s="20" t="s">
        <v>237</v>
      </c>
      <c r="B154" s="21" t="s">
        <v>238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5153392.08</v>
      </c>
      <c r="P154" s="28">
        <v>4370205.59</v>
      </c>
    </row>
    <row r="155" spans="1:16" ht="12.75">
      <c r="A155" s="20" t="s">
        <v>239</v>
      </c>
      <c r="B155" s="21" t="s">
        <v>240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0</v>
      </c>
      <c r="P155" s="28">
        <v>0</v>
      </c>
    </row>
    <row r="156" spans="1:16" ht="12.75">
      <c r="A156" s="20"/>
      <c r="B156" s="21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/>
      <c r="P156" s="28"/>
    </row>
    <row r="157" spans="1:16" ht="12.75">
      <c r="A157" s="18" t="s">
        <v>241</v>
      </c>
      <c r="B157" s="19" t="s">
        <v>117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34">
        <f>SUM(O158:O160)</f>
        <v>4431073.3</v>
      </c>
      <c r="P157" s="34">
        <f>SUM(P158:P160)</f>
        <v>3483647.2</v>
      </c>
    </row>
    <row r="158" spans="1:16" ht="12.75">
      <c r="A158" s="20" t="s">
        <v>242</v>
      </c>
      <c r="B158" s="21" t="s">
        <v>243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7">
        <v>3093659.9</v>
      </c>
      <c r="P158" s="28">
        <v>2277189.2</v>
      </c>
    </row>
    <row r="159" spans="1:16" ht="12.75">
      <c r="A159" s="20" t="s">
        <v>244</v>
      </c>
      <c r="B159" s="21" t="s">
        <v>245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7">
        <v>1337413.4</v>
      </c>
      <c r="P159" s="28">
        <v>1206458</v>
      </c>
    </row>
    <row r="160" spans="1:16" ht="12.75">
      <c r="A160" s="20" t="s">
        <v>246</v>
      </c>
      <c r="B160" s="21" t="s">
        <v>247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0</v>
      </c>
      <c r="P160" s="28">
        <v>0</v>
      </c>
    </row>
    <row r="161" spans="1:16" ht="12.75">
      <c r="A161" s="20"/>
      <c r="B161" s="21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/>
      <c r="P161" s="28"/>
    </row>
    <row r="162" spans="1:16" ht="12.75">
      <c r="A162" s="18" t="s">
        <v>248</v>
      </c>
      <c r="B162" s="19" t="s">
        <v>249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34">
        <f>SUM(O163:O164)</f>
        <v>134324</v>
      </c>
      <c r="P162" s="34">
        <f>SUM(P163:P164)</f>
        <v>117618</v>
      </c>
    </row>
    <row r="163" spans="1:16" ht="12.75">
      <c r="A163" s="20" t="s">
        <v>250</v>
      </c>
      <c r="B163" s="21" t="s">
        <v>251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7">
        <v>134324</v>
      </c>
      <c r="P163" s="28">
        <v>117618</v>
      </c>
    </row>
    <row r="164" spans="1:16" ht="12.75">
      <c r="A164" s="20" t="s">
        <v>252</v>
      </c>
      <c r="B164" s="21" t="s">
        <v>253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7">
        <v>0</v>
      </c>
      <c r="P164" s="28">
        <v>0</v>
      </c>
    </row>
    <row r="165" spans="1:16" ht="12.75">
      <c r="A165" s="20"/>
      <c r="B165" s="21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/>
      <c r="P165" s="28"/>
    </row>
    <row r="166" spans="1:16" ht="12.75">
      <c r="A166" s="18" t="s">
        <v>254</v>
      </c>
      <c r="B166" s="19" t="s">
        <v>255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34">
        <f>O167</f>
        <v>0</v>
      </c>
      <c r="P166" s="34">
        <f>P167</f>
        <v>0</v>
      </c>
    </row>
    <row r="167" spans="1:16" ht="12.75">
      <c r="A167" s="20" t="s">
        <v>256</v>
      </c>
      <c r="B167" s="21" t="s">
        <v>257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7">
        <v>0</v>
      </c>
      <c r="P167" s="28">
        <v>0</v>
      </c>
    </row>
    <row r="168" spans="1:16" ht="12.75">
      <c r="A168" s="20"/>
      <c r="B168" s="21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7"/>
      <c r="P168" s="28"/>
    </row>
    <row r="169" spans="1:16" ht="12.75">
      <c r="A169" s="18" t="s">
        <v>258</v>
      </c>
      <c r="B169" s="19" t="s">
        <v>259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34">
        <f>SUM(O170:O174)</f>
        <v>0</v>
      </c>
      <c r="P169" s="34">
        <f>SUM(P170:P174)</f>
        <v>54000</v>
      </c>
    </row>
    <row r="170" spans="1:16" ht="12.75">
      <c r="A170" s="20" t="s">
        <v>260</v>
      </c>
      <c r="B170" s="21" t="s">
        <v>261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7">
        <v>0</v>
      </c>
      <c r="P170" s="28">
        <v>54000</v>
      </c>
    </row>
    <row r="171" spans="1:16" ht="12.75">
      <c r="A171" s="20" t="s">
        <v>262</v>
      </c>
      <c r="B171" s="21" t="s">
        <v>263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7">
        <v>0</v>
      </c>
      <c r="P171" s="28">
        <v>0</v>
      </c>
    </row>
    <row r="172" spans="1:16" ht="12.75">
      <c r="A172" s="20" t="s">
        <v>264</v>
      </c>
      <c r="B172" s="21" t="s">
        <v>265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266</v>
      </c>
      <c r="B173" s="21" t="s">
        <v>267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268</v>
      </c>
      <c r="B174" s="21" t="s">
        <v>269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/>
      <c r="B175" s="21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/>
      <c r="P175" s="28"/>
    </row>
    <row r="176" spans="1:16" ht="12.75">
      <c r="A176" s="18" t="s">
        <v>270</v>
      </c>
      <c r="B176" s="19" t="s">
        <v>271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34">
        <f>SUM(O177:O178)</f>
        <v>0</v>
      </c>
      <c r="P176" s="34">
        <f>SUM(P177:P178)</f>
        <v>0</v>
      </c>
    </row>
    <row r="177" spans="1:16" ht="12.75">
      <c r="A177" s="20" t="s">
        <v>272</v>
      </c>
      <c r="B177" s="21" t="s">
        <v>273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7">
        <v>0</v>
      </c>
      <c r="P177" s="28">
        <v>0</v>
      </c>
    </row>
    <row r="178" spans="1:16" ht="12.75">
      <c r="A178" s="20" t="s">
        <v>274</v>
      </c>
      <c r="B178" s="21" t="s">
        <v>275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7">
        <v>0</v>
      </c>
      <c r="P178" s="28">
        <v>0</v>
      </c>
    </row>
    <row r="179" spans="1:16" ht="12.75">
      <c r="A179" s="20"/>
      <c r="B179" s="21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/>
      <c r="P179" s="28"/>
    </row>
    <row r="180" spans="1:16" ht="12.75">
      <c r="A180" s="18" t="s">
        <v>276</v>
      </c>
      <c r="B180" s="19" t="s">
        <v>99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34">
        <f>O181+O185+O189</f>
        <v>0</v>
      </c>
      <c r="P180" s="34">
        <f>P181+P185+P189</f>
        <v>0</v>
      </c>
    </row>
    <row r="181" spans="1:16" ht="12.75">
      <c r="A181" s="18" t="s">
        <v>277</v>
      </c>
      <c r="B181" s="19" t="s">
        <v>101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34">
        <f>SUM(O182:O183)</f>
        <v>0</v>
      </c>
      <c r="P181" s="34">
        <f>SUM(P182:P183)</f>
        <v>0</v>
      </c>
    </row>
    <row r="182" spans="1:16" ht="12.75">
      <c r="A182" s="20" t="s">
        <v>278</v>
      </c>
      <c r="B182" s="21" t="s">
        <v>279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27">
        <v>0</v>
      </c>
      <c r="P182" s="28">
        <v>0</v>
      </c>
    </row>
    <row r="183" spans="1:16" ht="12.75">
      <c r="A183" s="20" t="s">
        <v>280</v>
      </c>
      <c r="B183" s="21" t="s">
        <v>281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7">
        <v>0</v>
      </c>
      <c r="P183" s="28">
        <v>0</v>
      </c>
    </row>
    <row r="184" spans="1:16" ht="12.75">
      <c r="A184" s="20"/>
      <c r="B184" s="21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/>
      <c r="P184" s="28"/>
    </row>
    <row r="185" spans="1:16" ht="12.75">
      <c r="A185" s="18" t="s">
        <v>282</v>
      </c>
      <c r="B185" s="19" t="s">
        <v>103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34">
        <f>SUM(O186:O187)</f>
        <v>0</v>
      </c>
      <c r="P185" s="34">
        <f>SUM(P186:P187)</f>
        <v>0</v>
      </c>
    </row>
    <row r="186" spans="1:16" ht="12.75">
      <c r="A186" s="20" t="s">
        <v>283</v>
      </c>
      <c r="B186" s="21" t="s">
        <v>284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7">
        <v>0</v>
      </c>
      <c r="P186" s="28">
        <v>0</v>
      </c>
    </row>
    <row r="187" spans="1:16" ht="12.75">
      <c r="A187" s="20" t="s">
        <v>285</v>
      </c>
      <c r="B187" s="21" t="s">
        <v>286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7">
        <v>0</v>
      </c>
      <c r="P187" s="28">
        <v>0</v>
      </c>
    </row>
    <row r="188" spans="1:16" ht="12.75">
      <c r="A188" s="20"/>
      <c r="B188" s="21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/>
      <c r="P188" s="28"/>
    </row>
    <row r="189" spans="1:16" ht="12.75">
      <c r="A189" s="18" t="s">
        <v>287</v>
      </c>
      <c r="B189" s="19" t="s">
        <v>105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34">
        <f>SUM(O190:O191)</f>
        <v>0</v>
      </c>
      <c r="P189" s="34">
        <f>SUM(P190:P191)</f>
        <v>0</v>
      </c>
    </row>
    <row r="190" spans="1:16" ht="12.75">
      <c r="A190" s="20" t="s">
        <v>288</v>
      </c>
      <c r="B190" s="21" t="s">
        <v>289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7">
        <v>0</v>
      </c>
      <c r="P190" s="28">
        <v>0</v>
      </c>
    </row>
    <row r="191" spans="1:16" ht="12.75">
      <c r="A191" s="20" t="s">
        <v>290</v>
      </c>
      <c r="B191" s="21" t="s">
        <v>291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7">
        <v>0</v>
      </c>
      <c r="P191" s="28">
        <v>0</v>
      </c>
    </row>
    <row r="192" spans="1:16" ht="12.75">
      <c r="A192" s="20"/>
      <c r="B192" s="21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/>
      <c r="P192" s="28"/>
    </row>
    <row r="193" spans="1:16" ht="12.75">
      <c r="A193" s="18" t="s">
        <v>292</v>
      </c>
      <c r="B193" s="19" t="s">
        <v>293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34">
        <f>O194+O198+O202+O206+O209</f>
        <v>1749499.43</v>
      </c>
      <c r="P193" s="34">
        <f>P194+P198+P202+P206+P209</f>
        <v>132712.75</v>
      </c>
    </row>
    <row r="194" spans="1:16" ht="12.75">
      <c r="A194" s="18" t="s">
        <v>294</v>
      </c>
      <c r="B194" s="19" t="s">
        <v>295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34">
        <f>SUM(O195:O196)</f>
        <v>1480493.4</v>
      </c>
      <c r="P194" s="34">
        <f>SUM(P195:P196)</f>
        <v>132712.75</v>
      </c>
    </row>
    <row r="195" spans="1:16" ht="12.75">
      <c r="A195" s="20" t="s">
        <v>296</v>
      </c>
      <c r="B195" s="21" t="s">
        <v>297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27">
        <v>1480493.4</v>
      </c>
      <c r="P195" s="28">
        <v>132712.75</v>
      </c>
    </row>
    <row r="196" spans="1:16" ht="12.75">
      <c r="A196" s="20" t="s">
        <v>298</v>
      </c>
      <c r="B196" s="21" t="s">
        <v>299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7">
        <v>0</v>
      </c>
      <c r="P196" s="28">
        <v>0</v>
      </c>
    </row>
    <row r="197" spans="1:16" ht="12.75">
      <c r="A197" s="20"/>
      <c r="B197" s="21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/>
      <c r="P197" s="28"/>
    </row>
    <row r="198" spans="1:16" ht="12.75">
      <c r="A198" s="18" t="s">
        <v>300</v>
      </c>
      <c r="B198" s="19" t="s">
        <v>301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34">
        <f>SUM(O199:O200)</f>
        <v>269006.03</v>
      </c>
      <c r="P198" s="34">
        <f>SUM(P199:P200)</f>
        <v>0</v>
      </c>
    </row>
    <row r="199" spans="1:16" ht="12.75">
      <c r="A199" s="20" t="s">
        <v>302</v>
      </c>
      <c r="B199" s="21" t="s">
        <v>303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7">
        <v>269006.03</v>
      </c>
      <c r="P199" s="28">
        <v>0</v>
      </c>
    </row>
    <row r="200" spans="1:16" ht="12.75">
      <c r="A200" s="20" t="s">
        <v>304</v>
      </c>
      <c r="B200" s="21" t="s">
        <v>305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7">
        <v>0</v>
      </c>
      <c r="P200" s="28">
        <v>0</v>
      </c>
    </row>
    <row r="201" spans="1:16" ht="12.75">
      <c r="A201" s="20"/>
      <c r="B201" s="21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/>
      <c r="P201" s="28"/>
    </row>
    <row r="202" spans="1:16" ht="12.75">
      <c r="A202" s="18" t="s">
        <v>306</v>
      </c>
      <c r="B202" s="19" t="s">
        <v>307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34">
        <f>SUM(O203:O204)</f>
        <v>0</v>
      </c>
      <c r="P202" s="34">
        <f>SUM(P203:P204)</f>
        <v>0</v>
      </c>
    </row>
    <row r="203" spans="1:16" ht="12.75">
      <c r="A203" s="20" t="s">
        <v>308</v>
      </c>
      <c r="B203" s="21" t="s">
        <v>309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7">
        <v>0</v>
      </c>
      <c r="P203" s="28">
        <v>0</v>
      </c>
    </row>
    <row r="204" spans="1:16" ht="12.75">
      <c r="A204" s="20" t="s">
        <v>310</v>
      </c>
      <c r="B204" s="21" t="s">
        <v>311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7">
        <v>0</v>
      </c>
      <c r="P204" s="28">
        <v>0</v>
      </c>
    </row>
    <row r="205" spans="1:16" ht="12.75">
      <c r="A205" s="20"/>
      <c r="B205" s="21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/>
      <c r="P205" s="28"/>
    </row>
    <row r="206" spans="1:16" ht="12.75">
      <c r="A206" s="18" t="s">
        <v>312</v>
      </c>
      <c r="B206" s="19" t="s">
        <v>313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34">
        <f>O207</f>
        <v>0</v>
      </c>
      <c r="P206" s="34">
        <f>P207</f>
        <v>0</v>
      </c>
    </row>
    <row r="207" spans="1:16" ht="12.75">
      <c r="A207" s="20" t="s">
        <v>314</v>
      </c>
      <c r="B207" s="21" t="s">
        <v>313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7">
        <v>0</v>
      </c>
      <c r="P207" s="28">
        <v>0</v>
      </c>
    </row>
    <row r="208" spans="1:16" ht="12.75">
      <c r="A208" s="20"/>
      <c r="B208" s="21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7"/>
      <c r="P208" s="28"/>
    </row>
    <row r="209" spans="1:16" ht="12.75">
      <c r="A209" s="18" t="s">
        <v>315</v>
      </c>
      <c r="B209" s="19" t="s">
        <v>316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34">
        <f>SUM(O210:O211)</f>
        <v>0</v>
      </c>
      <c r="P209" s="34">
        <f>SUM(P210:P211)</f>
        <v>0</v>
      </c>
    </row>
    <row r="210" spans="1:16" ht="12.75">
      <c r="A210" s="20" t="s">
        <v>317</v>
      </c>
      <c r="B210" s="21" t="s">
        <v>318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7">
        <v>0</v>
      </c>
      <c r="P210" s="28">
        <v>0</v>
      </c>
    </row>
    <row r="211" spans="1:16" ht="12.75">
      <c r="A211" s="20" t="s">
        <v>319</v>
      </c>
      <c r="B211" s="21" t="s">
        <v>320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7">
        <v>0</v>
      </c>
      <c r="P211" s="28">
        <v>0</v>
      </c>
    </row>
    <row r="212" spans="1:16" ht="12.75">
      <c r="A212" s="20"/>
      <c r="B212" s="21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/>
      <c r="P212" s="28"/>
    </row>
    <row r="213" spans="1:16" ht="12.75">
      <c r="A213" s="18" t="s">
        <v>321</v>
      </c>
      <c r="B213" s="19" t="s">
        <v>322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34">
        <f>O214+O223+O227+O234+O237+O240</f>
        <v>22175</v>
      </c>
      <c r="P213" s="34">
        <f>P214+P223+P227+P234+P237+P240</f>
        <v>0</v>
      </c>
    </row>
    <row r="214" spans="1:16" ht="12.75">
      <c r="A214" s="18" t="s">
        <v>323</v>
      </c>
      <c r="B214" s="19" t="s">
        <v>324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34">
        <f>SUM(O215:O221)</f>
        <v>22175</v>
      </c>
      <c r="P214" s="34">
        <f>SUM(P215:P221)</f>
        <v>0</v>
      </c>
    </row>
    <row r="215" spans="1:16" ht="12.75">
      <c r="A215" s="20" t="s">
        <v>325</v>
      </c>
      <c r="B215" s="21" t="s">
        <v>326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27">
        <v>22175</v>
      </c>
      <c r="P215" s="28">
        <v>0</v>
      </c>
    </row>
    <row r="216" spans="1:16" ht="12.75">
      <c r="A216" s="20" t="s">
        <v>327</v>
      </c>
      <c r="B216" s="21" t="s">
        <v>328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7">
        <v>0</v>
      </c>
      <c r="P216" s="28">
        <v>0</v>
      </c>
    </row>
    <row r="217" spans="1:16" ht="12.75">
      <c r="A217" s="20" t="s">
        <v>329</v>
      </c>
      <c r="B217" s="21" t="s">
        <v>330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331</v>
      </c>
      <c r="B218" s="21" t="s">
        <v>332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333</v>
      </c>
      <c r="B219" s="21" t="s">
        <v>334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335</v>
      </c>
      <c r="B220" s="21" t="s">
        <v>336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337</v>
      </c>
      <c r="B221" s="21" t="s">
        <v>338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/>
      <c r="B222" s="21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/>
      <c r="P222" s="28"/>
    </row>
    <row r="223" spans="1:16" ht="12.75">
      <c r="A223" s="18" t="s">
        <v>339</v>
      </c>
      <c r="B223" s="19" t="s">
        <v>340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34">
        <f>SUM(O224:O225)</f>
        <v>0</v>
      </c>
      <c r="P223" s="34">
        <f>SUM(P224:P225)</f>
        <v>0</v>
      </c>
    </row>
    <row r="224" spans="1:16" ht="12.75">
      <c r="A224" s="20" t="s">
        <v>341</v>
      </c>
      <c r="B224" s="21" t="s">
        <v>342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7">
        <v>0</v>
      </c>
      <c r="P224" s="28">
        <v>0</v>
      </c>
    </row>
    <row r="225" spans="1:16" ht="12.75">
      <c r="A225" s="20" t="s">
        <v>343</v>
      </c>
      <c r="B225" s="21" t="s">
        <v>344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7">
        <v>0</v>
      </c>
      <c r="P225" s="28">
        <v>0</v>
      </c>
    </row>
    <row r="226" spans="1:16" ht="12.75">
      <c r="A226" s="20"/>
      <c r="B226" s="21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/>
      <c r="P226" s="28"/>
    </row>
    <row r="227" spans="1:16" ht="12.75">
      <c r="A227" s="18" t="s">
        <v>345</v>
      </c>
      <c r="B227" s="19" t="s">
        <v>346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34">
        <f>SUM(O228:O232)</f>
        <v>0</v>
      </c>
      <c r="P227" s="34">
        <f>SUM(P228:P232)</f>
        <v>0</v>
      </c>
    </row>
    <row r="228" spans="1:16" ht="12.75">
      <c r="A228" s="20" t="s">
        <v>347</v>
      </c>
      <c r="B228" s="21" t="s">
        <v>348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7">
        <v>0</v>
      </c>
      <c r="P228" s="28">
        <v>0</v>
      </c>
    </row>
    <row r="229" spans="1:16" ht="12.75">
      <c r="A229" s="20" t="s">
        <v>349</v>
      </c>
      <c r="B229" s="21" t="s">
        <v>350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7">
        <v>0</v>
      </c>
      <c r="P229" s="28">
        <v>0</v>
      </c>
    </row>
    <row r="230" spans="1:16" ht="12.75">
      <c r="A230" s="20" t="s">
        <v>351</v>
      </c>
      <c r="B230" s="21" t="s">
        <v>352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353</v>
      </c>
      <c r="B231" s="21" t="s">
        <v>354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355</v>
      </c>
      <c r="B232" s="21" t="s">
        <v>356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/>
      <c r="B233" s="21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/>
      <c r="P233" s="28"/>
    </row>
    <row r="234" spans="1:16" ht="12.75">
      <c r="A234" s="18" t="s">
        <v>357</v>
      </c>
      <c r="B234" s="19" t="s">
        <v>358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34">
        <f>O235</f>
        <v>0</v>
      </c>
      <c r="P234" s="34">
        <f>P235</f>
        <v>0</v>
      </c>
    </row>
    <row r="235" spans="1:16" ht="12.75">
      <c r="A235" s="20" t="s">
        <v>359</v>
      </c>
      <c r="B235" s="21" t="s">
        <v>358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7">
        <v>0</v>
      </c>
      <c r="P235" s="28">
        <v>0</v>
      </c>
    </row>
    <row r="236" spans="1:16" ht="12.75">
      <c r="A236" s="20"/>
      <c r="B236" s="21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7"/>
      <c r="P236" s="28"/>
    </row>
    <row r="237" spans="1:16" ht="12.75">
      <c r="A237" s="18" t="s">
        <v>360</v>
      </c>
      <c r="B237" s="19" t="s">
        <v>361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34">
        <f>O238</f>
        <v>0</v>
      </c>
      <c r="P237" s="34">
        <f>P238</f>
        <v>0</v>
      </c>
    </row>
    <row r="238" spans="1:16" ht="12.75">
      <c r="A238" s="20" t="s">
        <v>362</v>
      </c>
      <c r="B238" s="21" t="s">
        <v>361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7">
        <v>0</v>
      </c>
      <c r="P238" s="28">
        <v>0</v>
      </c>
    </row>
    <row r="239" spans="1:16" ht="12.75">
      <c r="A239" s="20"/>
      <c r="B239" s="21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7"/>
      <c r="P239" s="28"/>
    </row>
    <row r="240" spans="1:16" ht="12.75">
      <c r="A240" s="18" t="s">
        <v>363</v>
      </c>
      <c r="B240" s="19" t="s">
        <v>364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34">
        <f>SUM(O241:O248)</f>
        <v>0</v>
      </c>
      <c r="P240" s="34">
        <f>SUM(P241:P248)</f>
        <v>0</v>
      </c>
    </row>
    <row r="241" spans="1:16" ht="12.75">
      <c r="A241" s="20" t="s">
        <v>365</v>
      </c>
      <c r="B241" s="21" t="s">
        <v>366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7">
        <v>0</v>
      </c>
      <c r="P241" s="28">
        <v>0</v>
      </c>
    </row>
    <row r="242" spans="1:16" ht="12.75">
      <c r="A242" s="20" t="s">
        <v>367</v>
      </c>
      <c r="B242" s="21" t="s">
        <v>368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7">
        <v>0</v>
      </c>
      <c r="P242" s="28">
        <v>0</v>
      </c>
    </row>
    <row r="243" spans="1:16" ht="12.75">
      <c r="A243" s="20" t="s">
        <v>369</v>
      </c>
      <c r="B243" s="21" t="s">
        <v>370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371</v>
      </c>
      <c r="B244" s="21" t="s">
        <v>372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373</v>
      </c>
      <c r="B245" s="21" t="s">
        <v>374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375</v>
      </c>
      <c r="B246" s="21" t="s">
        <v>153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376</v>
      </c>
      <c r="B247" s="21" t="s">
        <v>377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378</v>
      </c>
      <c r="B248" s="21" t="s">
        <v>379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/>
      <c r="B249" s="21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/>
      <c r="P249" s="28"/>
    </row>
    <row r="250" spans="1:16" ht="12.75">
      <c r="A250" s="20">
        <v>5600</v>
      </c>
      <c r="B250" s="21" t="s">
        <v>396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42">
        <f>O251</f>
        <v>0</v>
      </c>
      <c r="P250" s="42">
        <f>P251</f>
        <v>0</v>
      </c>
    </row>
    <row r="251" spans="1:16" ht="12.75">
      <c r="A251" s="20">
        <v>5610</v>
      </c>
      <c r="B251" s="21" t="s">
        <v>397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7">
        <v>0</v>
      </c>
      <c r="P251" s="28">
        <v>0</v>
      </c>
    </row>
    <row r="252" spans="1:16" ht="12.75">
      <c r="A252" s="8"/>
      <c r="B252" s="9" t="s">
        <v>382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34">
        <f>O107+O138+O180+O193+O213</f>
        <v>152076429.76000002</v>
      </c>
      <c r="P252" s="34">
        <f>P107+P138+P180+P193+P213</f>
        <v>155445647.18</v>
      </c>
    </row>
    <row r="253" spans="1:16" ht="12.75">
      <c r="A253" s="7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/>
      <c r="P253" s="28"/>
    </row>
    <row r="254" spans="1:16" ht="12.75">
      <c r="A254" s="20"/>
      <c r="B254" s="19" t="s">
        <v>383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7"/>
      <c r="P254" s="28"/>
    </row>
    <row r="255" spans="1:16" ht="12.75">
      <c r="A255" s="20" t="s">
        <v>384</v>
      </c>
      <c r="B255" s="21" t="s">
        <v>385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7">
        <v>0</v>
      </c>
      <c r="P255" s="28">
        <v>0</v>
      </c>
    </row>
    <row r="256" spans="1:16" ht="12.75">
      <c r="A256" s="20" t="s">
        <v>386</v>
      </c>
      <c r="B256" s="21" t="s">
        <v>387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>
        <v>70660226.48</v>
      </c>
      <c r="P256" s="28">
        <v>79256749.27</v>
      </c>
    </row>
    <row r="257" spans="1:16" ht="12.75">
      <c r="A257" s="20" t="s">
        <v>388</v>
      </c>
      <c r="B257" s="21" t="s">
        <v>389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27">
        <v>0</v>
      </c>
      <c r="P257" s="28">
        <v>0</v>
      </c>
    </row>
    <row r="258" spans="1:16" ht="12.75">
      <c r="A258" s="7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27"/>
      <c r="P258" s="28"/>
    </row>
    <row r="259" spans="1:16" ht="12.75">
      <c r="A259" s="8"/>
      <c r="B259" s="9" t="s">
        <v>390</v>
      </c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34">
        <f>SUM(O255:O258)</f>
        <v>70660226.48</v>
      </c>
      <c r="P259" s="34">
        <f>SUM(P255:P258)</f>
        <v>79256749.27</v>
      </c>
    </row>
    <row r="260" spans="1:16" ht="3" customHeight="1">
      <c r="A260" s="11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29"/>
      <c r="P260" s="30"/>
    </row>
    <row r="265" spans="1:16" ht="12.75">
      <c r="A265" s="6"/>
      <c r="B265" s="12"/>
      <c r="C265" s="12"/>
      <c r="D265" s="14"/>
      <c r="E265" s="12"/>
      <c r="F265" s="12"/>
      <c r="H265" s="6"/>
      <c r="I265" s="6"/>
      <c r="J265" s="41"/>
      <c r="K265" s="6"/>
      <c r="L265" s="6"/>
      <c r="N265" s="12"/>
      <c r="O265" s="38"/>
      <c r="P265" s="31"/>
    </row>
    <row r="266" spans="4:15" ht="12.75">
      <c r="D266" s="13" t="s">
        <v>400</v>
      </c>
      <c r="J266" s="13"/>
      <c r="O266" s="32" t="s">
        <v>401</v>
      </c>
    </row>
    <row r="267" spans="4:15" ht="12.75">
      <c r="D267" s="13" t="s">
        <v>402</v>
      </c>
      <c r="J267" s="13"/>
      <c r="O267" s="32" t="s">
        <v>403</v>
      </c>
    </row>
    <row r="268" ht="15">
      <c r="B268" t="s">
        <v>395</v>
      </c>
    </row>
    <row r="272" spans="6:14" ht="12.75">
      <c r="F272" s="52" t="s">
        <v>404</v>
      </c>
      <c r="G272" s="52"/>
      <c r="H272" s="52"/>
      <c r="I272" s="52"/>
      <c r="J272" s="52"/>
      <c r="K272" s="52"/>
      <c r="L272" s="52"/>
      <c r="M272" s="52"/>
      <c r="N272" s="52"/>
    </row>
    <row r="273" spans="6:14" ht="12.75">
      <c r="F273" s="52"/>
      <c r="G273" s="52"/>
      <c r="H273" s="52"/>
      <c r="I273" s="52"/>
      <c r="J273" s="52"/>
      <c r="K273" s="52"/>
      <c r="L273" s="52"/>
      <c r="M273" s="52"/>
      <c r="N273" s="52"/>
    </row>
    <row r="274" spans="6:14" ht="12.75">
      <c r="F274" s="52"/>
      <c r="G274" s="52"/>
      <c r="H274" s="52"/>
      <c r="I274" s="52"/>
      <c r="J274" s="52"/>
      <c r="K274" s="52"/>
      <c r="L274" s="52"/>
      <c r="M274" s="52"/>
      <c r="N274" s="52"/>
    </row>
    <row r="275" spans="6:14" ht="12.75">
      <c r="F275" s="52"/>
      <c r="G275" s="52"/>
      <c r="H275" s="52"/>
      <c r="I275" s="52"/>
      <c r="J275" s="52"/>
      <c r="K275" s="52"/>
      <c r="L275" s="52"/>
      <c r="M275" s="52"/>
      <c r="N275" s="52"/>
    </row>
  </sheetData>
  <sheetProtection/>
  <mergeCells count="4">
    <mergeCell ref="A1:P1"/>
    <mergeCell ref="A2:P2"/>
    <mergeCell ref="A3:P3"/>
    <mergeCell ref="F272:N275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USUARIO</cp:lastModifiedBy>
  <cp:lastPrinted>2016-03-05T15:03:30Z</cp:lastPrinted>
  <dcterms:created xsi:type="dcterms:W3CDTF">2010-12-03T18:40:30Z</dcterms:created>
  <dcterms:modified xsi:type="dcterms:W3CDTF">2016-03-05T15:04:20Z</dcterms:modified>
  <cp:category/>
  <cp:version/>
  <cp:contentType/>
  <cp:contentStatus/>
</cp:coreProperties>
</file>